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71" i="1"/>
  <c r="F71" i="1"/>
  <c r="E71" i="1"/>
  <c r="D71" i="1"/>
  <c r="H18" i="1"/>
  <c r="H51" i="1"/>
  <c r="F56" i="1" l="1"/>
  <c r="F55" i="1"/>
  <c r="F54" i="1"/>
  <c r="G70" i="1"/>
  <c r="F70" i="1"/>
  <c r="E70" i="1"/>
  <c r="D70" i="1"/>
  <c r="G59" i="1"/>
  <c r="E59" i="1"/>
  <c r="D59" i="1"/>
  <c r="F59" i="1" l="1"/>
  <c r="G51" i="1" l="1"/>
  <c r="F51" i="1"/>
  <c r="G38" i="1"/>
  <c r="F38" i="1"/>
  <c r="E38" i="1"/>
  <c r="D38" i="1"/>
  <c r="G33" i="1"/>
  <c r="F33" i="1"/>
  <c r="D33" i="1"/>
  <c r="G18" i="1"/>
  <c r="F18" i="1"/>
  <c r="E18" i="1"/>
  <c r="D18" i="1"/>
  <c r="D34" i="1" l="1"/>
  <c r="G34" i="1"/>
  <c r="L38" i="1"/>
  <c r="L18" i="1"/>
  <c r="F34" i="1"/>
  <c r="D51" i="1"/>
  <c r="E51" i="1"/>
  <c r="E33" i="1"/>
  <c r="E34" i="1" s="1"/>
</calcChain>
</file>

<file path=xl/sharedStrings.xml><?xml version="1.0" encoding="utf-8"?>
<sst xmlns="http://schemas.openxmlformats.org/spreadsheetml/2006/main" count="140" uniqueCount="121">
  <si>
    <t>тыс руб</t>
  </si>
  <si>
    <t>№№ п/п</t>
  </si>
  <si>
    <t xml:space="preserve">Наименование </t>
  </si>
  <si>
    <t>Подрядчик</t>
  </si>
  <si>
    <t>Источник финансирования</t>
  </si>
  <si>
    <t>Добыча газа</t>
  </si>
  <si>
    <t xml:space="preserve"> Раздел I. Приобретение основных средств</t>
  </si>
  <si>
    <t>КНК</t>
  </si>
  <si>
    <t xml:space="preserve"> средства АО "СНК"</t>
  </si>
  <si>
    <t>ИТОГО по разделу I</t>
  </si>
  <si>
    <t xml:space="preserve"> Раздел II. Капитальное строительство </t>
  </si>
  <si>
    <t>Реконструкция скважины № 7 Золоторыбного месторождения</t>
  </si>
  <si>
    <t>ИТОГО по разделу II</t>
  </si>
  <si>
    <t>ВСЕГО по добыче</t>
  </si>
  <si>
    <t>средства АО "СНК"</t>
  </si>
  <si>
    <t>Строительство склада на ГРС с. Троицкое</t>
  </si>
  <si>
    <t>ИТОГО капитальных расходов по участку транспортировки газа</t>
  </si>
  <si>
    <t>Сведения из бизнес-плана АО "Сахалинская нефтяная компания на 2020-2023 годы"</t>
  </si>
  <si>
    <t>Инвестиционная программа АО "СНК" на 2020-2023 гг</t>
  </si>
  <si>
    <t>Факт 2019 г.</t>
  </si>
  <si>
    <t>план 2021</t>
  </si>
  <si>
    <t>план 2022</t>
  </si>
  <si>
    <t>план 2023</t>
  </si>
  <si>
    <t>Комплекс для измерения количества газа</t>
  </si>
  <si>
    <t>Факт 2020г.</t>
  </si>
  <si>
    <t>Комплект для работы с болтовыми соединениями</t>
  </si>
  <si>
    <t>Бульдозер Комацу</t>
  </si>
  <si>
    <t>Снегоуборочная машина</t>
  </si>
  <si>
    <t>Оргтехника</t>
  </si>
  <si>
    <t>Мебель, оборудование офисные</t>
  </si>
  <si>
    <t>Аппарат для сварки полиэтиленовых труб</t>
  </si>
  <si>
    <t>Компрессор с генератором и прицепом</t>
  </si>
  <si>
    <t>Автомобиль Нива пикап 2 шт.</t>
  </si>
  <si>
    <t>Автомобиль Нива 3-х дверный</t>
  </si>
  <si>
    <t>Автомобиль Toyota RAV4</t>
  </si>
  <si>
    <t>Автомобиль Hundai Greta</t>
  </si>
  <si>
    <t>Мобильная эко-лаборатория с оборудованием</t>
  </si>
  <si>
    <t>Сепаратор СГВ7</t>
  </si>
  <si>
    <t>Легковой автомобиль УАЗ бортовая платформа</t>
  </si>
  <si>
    <t>Замена участка газопровода г. Анива ул. Аллейная</t>
  </si>
  <si>
    <t>Сейсмика 3 Д по лицензионным площадям, выполнение работ по переработке и переинтерпритации геолого-геофизических материалов на поисковых площадях Анивского прогиба</t>
  </si>
  <si>
    <t>Реконструкция и обустройство скважины 20 ВЛ месторождения ЗБС</t>
  </si>
  <si>
    <t>Реконструкция скважины № 3 Благовещенского месторождения</t>
  </si>
  <si>
    <t>Реконструкция скважины 2 БЛ</t>
  </si>
  <si>
    <t>Ликвидационные мероприятия по скважине 12 ЮЛ</t>
  </si>
  <si>
    <t>бюджетгые инвестиции</t>
  </si>
  <si>
    <t>БИ не выделены, планируется запросить</t>
  </si>
  <si>
    <t>Ликвидационные мероприятия по скважине 12 ЮЛ (разработка проекта)</t>
  </si>
  <si>
    <t>Газопровод-отвод от магистрального газопровода "УПГ Южно-Луговское до ГРС с. Троицкое с ГРС Петропавловское и газопровод высокого давления</t>
  </si>
  <si>
    <t>бюджетные инвестиции</t>
  </si>
  <si>
    <t>Блок подготовки и редуцирования газа на УПГ Южно-Луговское</t>
  </si>
  <si>
    <t>Строительство забора на УПГ Восточно-Луговское</t>
  </si>
  <si>
    <t>Строительство склада на УПГ Восточно-Луговское</t>
  </si>
  <si>
    <t>Операторная на  УПГ Восточно-Луговское (проект)</t>
  </si>
  <si>
    <t xml:space="preserve">бюджетные инвестиции </t>
  </si>
  <si>
    <t>Строительство газопровода лупинга от УПГ Южно-Луговское до ГРП ЦРК г. Анива</t>
  </si>
  <si>
    <t>Операторная на ГРС с. Троицкое</t>
  </si>
  <si>
    <t>Строительство заправочных станций с сопутствующей инфраструктурой</t>
  </si>
  <si>
    <t>Прочие виды деятельности</t>
  </si>
  <si>
    <t>Газопровод межпоселковый ГРС с. Петропавловское - с. Успенское с отводом на с. Ветряки (разработка проекта)</t>
  </si>
  <si>
    <t>Сеть электрических заправок</t>
  </si>
  <si>
    <t>бюджетные инвестиции не выделены, планируется запросить</t>
  </si>
  <si>
    <t>Аналитическая лаборатория по изучению состава газа</t>
  </si>
  <si>
    <t>Приобретение земельного участка в г. Анива под АГНКС</t>
  </si>
  <si>
    <t>Технологические присоединения</t>
  </si>
  <si>
    <t>Строительство цеха по добыче и розливу минеральной воды (Мандаринковское месторождение) подготовительные работы</t>
  </si>
  <si>
    <t>Строительство оздоровительной базы "Лебяжье" проект геологического изучения, подготовительные работы</t>
  </si>
  <si>
    <t>Подъездные пути и ограждение</t>
  </si>
  <si>
    <t>Транспортировка газа</t>
  </si>
  <si>
    <t>Газификация с. Успенское МО "Анивский городской округ (проектирование)</t>
  </si>
  <si>
    <t>Строительство межпоселкового газопровода до с.Успенское МО "Анивский городской округ" (проектирование)</t>
  </si>
  <si>
    <t>БИ не выделены, планируется перераспределить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</si>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</sst>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2" fillId="0" borderId="0" xfId="2" applyNumberFormat="1"/>
    <xf numFmtId="0" fontId="3" fillId="0" borderId="0" xfId="2" applyNumberFormat="1" applyFont="1"/>
    <xf numFmtId="0" fontId="3" fillId="0" borderId="0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5" fillId="0" borderId="3" xfId="2" applyNumberFormat="1" applyFont="1" applyBorder="1" applyAlignment="1">
      <alignment horizontal="center"/>
    </xf>
    <xf numFmtId="0" fontId="5" fillId="0" borderId="11" xfId="2" applyNumberFormat="1" applyFont="1" applyBorder="1" applyAlignment="1">
      <alignment horizontal="center" vertical="center" wrapText="1"/>
    </xf>
    <xf numFmtId="0" fontId="2" fillId="0" borderId="0" xfId="2" applyNumberFormat="1" applyFont="1" applyBorder="1" applyAlignment="1">
      <alignment horizontal="left" vertical="center" wrapText="1"/>
    </xf>
    <xf numFmtId="0" fontId="5" fillId="0" borderId="12" xfId="2" applyNumberFormat="1" applyFont="1" applyFill="1" applyBorder="1" applyAlignment="1">
      <alignment horizontal="left" vertical="center" wrapText="1"/>
    </xf>
    <xf numFmtId="0" fontId="5" fillId="0" borderId="12" xfId="2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right" vertical="center" wrapText="1" indent="1"/>
    </xf>
    <xf numFmtId="164" fontId="5" fillId="0" borderId="12" xfId="1" applyNumberFormat="1" applyFont="1" applyFill="1" applyBorder="1" applyAlignment="1">
      <alignment horizontal="right" vertical="center" wrapText="1" indent="1"/>
    </xf>
    <xf numFmtId="164" fontId="5" fillId="0" borderId="12" xfId="1" applyNumberFormat="1" applyFont="1" applyFill="1" applyBorder="1" applyAlignment="1">
      <alignment horizontal="left" vertical="center" wrapText="1"/>
    </xf>
    <xf numFmtId="0" fontId="2" fillId="0" borderId="0" xfId="2" applyNumberFormat="1" applyFont="1" applyFill="1" applyBorder="1" applyAlignment="1">
      <alignment horizontal="left" vertical="center" wrapText="1"/>
    </xf>
    <xf numFmtId="0" fontId="6" fillId="0" borderId="12" xfId="2" applyNumberFormat="1" applyFont="1" applyFill="1" applyBorder="1" applyAlignment="1">
      <alignment horizontal="left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left" vertical="center" wrapText="1"/>
    </xf>
    <xf numFmtId="164" fontId="4" fillId="0" borderId="0" xfId="2" applyNumberFormat="1" applyFont="1" applyFill="1" applyBorder="1" applyAlignment="1">
      <alignment horizontal="left" vertical="center" wrapText="1"/>
    </xf>
    <xf numFmtId="0" fontId="2" fillId="0" borderId="0" xfId="2" applyNumberFormat="1" applyFill="1"/>
    <xf numFmtId="43" fontId="5" fillId="0" borderId="12" xfId="1" applyFont="1" applyFill="1" applyBorder="1" applyAlignment="1">
      <alignment horizontal="left" vertical="center" wrapText="1"/>
    </xf>
    <xf numFmtId="49" fontId="2" fillId="0" borderId="0" xfId="2" applyNumberFormat="1" applyFill="1"/>
    <xf numFmtId="0" fontId="4" fillId="0" borderId="0" xfId="2" applyNumberFormat="1" applyFont="1" applyFill="1"/>
    <xf numFmtId="49" fontId="2" fillId="0" borderId="0" xfId="2" applyNumberFormat="1"/>
    <xf numFmtId="0" fontId="4" fillId="2" borderId="0" xfId="2" applyNumberFormat="1" applyFont="1" applyFill="1"/>
    <xf numFmtId="0" fontId="6" fillId="0" borderId="8" xfId="2" applyNumberFormat="1" applyFont="1" applyFill="1" applyBorder="1" applyAlignment="1">
      <alignment horizontal="center" vertical="center"/>
    </xf>
    <xf numFmtId="0" fontId="6" fillId="0" borderId="10" xfId="2" applyNumberFormat="1" applyFont="1" applyFill="1" applyBorder="1" applyAlignment="1">
      <alignment horizontal="center" vertical="center"/>
    </xf>
    <xf numFmtId="49" fontId="2" fillId="0" borderId="0" xfId="2" applyNumberFormat="1" applyAlignment="1">
      <alignment horizontal="center"/>
    </xf>
    <xf numFmtId="0" fontId="3" fillId="0" borderId="0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0" fontId="5" fillId="0" borderId="2" xfId="2" applyNumberFormat="1" applyFont="1" applyBorder="1" applyAlignment="1">
      <alignment horizontal="center" vertical="center" wrapText="1"/>
    </xf>
    <xf numFmtId="0" fontId="5" fillId="0" borderId="5" xfId="2" applyNumberFormat="1" applyFont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 wrapText="1"/>
    </xf>
    <xf numFmtId="0" fontId="8" fillId="0" borderId="6" xfId="2" applyNumberFormat="1" applyFont="1" applyBorder="1" applyAlignment="1">
      <alignment horizontal="center" vertical="center" wrapText="1"/>
    </xf>
    <xf numFmtId="0" fontId="6" fillId="0" borderId="7" xfId="2" applyNumberFormat="1" applyFont="1" applyFill="1" applyBorder="1" applyAlignment="1">
      <alignment horizontal="center" vertical="center"/>
    </xf>
    <xf numFmtId="0" fontId="6" fillId="0" borderId="8" xfId="2" applyNumberFormat="1" applyFont="1" applyFill="1" applyBorder="1" applyAlignment="1">
      <alignment horizontal="center" vertical="center"/>
    </xf>
    <xf numFmtId="0" fontId="6" fillId="0" borderId="9" xfId="2" applyNumberFormat="1" applyFont="1" applyFill="1" applyBorder="1" applyAlignment="1">
      <alignment horizontal="center" vertical="center"/>
    </xf>
    <xf numFmtId="0" fontId="6" fillId="0" borderId="10" xfId="2" applyNumberFormat="1" applyFont="1" applyFill="1" applyBorder="1" applyAlignment="1">
      <alignment horizontal="center" vertical="center"/>
    </xf>
    <xf numFmtId="0" fontId="7" fillId="0" borderId="13" xfId="2" applyNumberFormat="1" applyFont="1" applyBorder="1" applyAlignment="1">
      <alignment horizontal="center" vertical="center"/>
    </xf>
    <xf numFmtId="0" fontId="7" fillId="0" borderId="14" xfId="2" applyNumberFormat="1" applyFont="1" applyBorder="1" applyAlignment="1">
      <alignment horizontal="center" vertical="center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4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left" vertical="center" wrapText="1"/>
    </xf>
    <xf numFmtId="0" fontId="5" fillId="0" borderId="12" xfId="2" applyNumberFormat="1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left" vertical="center" wrapText="1"/>
    </xf>
    <xf numFmtId="0" fontId="6" fillId="0" borderId="12" xfId="2" applyNumberFormat="1" applyFont="1" applyFill="1" applyBorder="1" applyAlignment="1">
      <alignment horizontal="center" vertical="center"/>
    </xf>
    <xf numFmtId="0" fontId="6" fillId="0" borderId="12" xfId="2" applyNumberFormat="1" applyFont="1" applyFill="1" applyBorder="1" applyAlignment="1">
      <alignment horizontal="center" vertical="center"/>
    </xf>
    <xf numFmtId="0" fontId="5" fillId="0" borderId="12" xfId="2" applyNumberFormat="1" applyFont="1" applyFill="1" applyBorder="1" applyAlignment="1">
      <alignment horizontal="center"/>
    </xf>
    <xf numFmtId="0" fontId="5" fillId="0" borderId="12" xfId="2" applyNumberFormat="1" applyFont="1" applyFill="1" applyBorder="1" applyAlignment="1">
      <alignment vertical="center" wrapText="1"/>
    </xf>
    <xf numFmtId="0" fontId="10" fillId="0" borderId="12" xfId="2" applyNumberFormat="1" applyFont="1" applyFill="1" applyBorder="1" applyAlignment="1">
      <alignment horizontal="center" vertical="center"/>
    </xf>
    <xf numFmtId="0" fontId="2" fillId="0" borderId="12" xfId="2" applyNumberFormat="1" applyFont="1" applyFill="1" applyBorder="1" applyAlignment="1">
      <alignment horizontal="left" vertical="center" wrapText="1"/>
    </xf>
    <xf numFmtId="49" fontId="9" fillId="0" borderId="12" xfId="2" applyNumberFormat="1" applyFont="1" applyFill="1" applyBorder="1" applyAlignment="1">
      <alignment horizontal="center"/>
    </xf>
    <xf numFmtId="49" fontId="2" fillId="0" borderId="12" xfId="2" applyNumberFormat="1" applyFill="1" applyBorder="1"/>
    <xf numFmtId="0" fontId="10" fillId="0" borderId="12" xfId="2" applyNumberFormat="1" applyFont="1" applyFill="1" applyBorder="1"/>
    <xf numFmtId="0" fontId="2" fillId="0" borderId="12" xfId="2" applyNumberFormat="1" applyFill="1" applyBorder="1"/>
    <xf numFmtId="164" fontId="4" fillId="0" borderId="12" xfId="2" applyNumberFormat="1" applyFont="1" applyFill="1" applyBorder="1"/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abSelected="1" workbookViewId="0">
      <pane ySplit="6" topLeftCell="A25" activePane="bottomLeft" state="frozen"/>
      <selection pane="bottomLeft" activeCell="E20" sqref="E20"/>
    </sheetView>
  </sheetViews>
  <sheetFormatPr defaultRowHeight="12.75" x14ac:dyDescent="0.2"/>
  <cols>
    <col min="1" max="1" width="7.7109375" style="22" customWidth="1"/>
    <col min="2" max="2" width="61.5703125" style="1" customWidth="1"/>
    <col min="3" max="3" width="7.5703125" style="1" hidden="1" customWidth="1"/>
    <col min="4" max="4" width="23.5703125" style="23" customWidth="1"/>
    <col min="5" max="5" width="17.42578125" style="23" customWidth="1"/>
    <col min="6" max="6" width="15.42578125" style="1" customWidth="1"/>
    <col min="7" max="8" width="17" style="1" customWidth="1"/>
    <col min="9" max="9" width="19.85546875" style="1" customWidth="1"/>
    <col min="10" max="11" width="9.140625" style="1"/>
    <col min="12" max="12" width="20.7109375" style="1" hidden="1" customWidth="1"/>
    <col min="13" max="13" width="20.42578125" style="1" hidden="1" customWidth="1"/>
    <col min="14" max="16384" width="9.140625" style="1"/>
  </cols>
  <sheetData>
    <row r="1" spans="1:9" x14ac:dyDescent="0.2">
      <c r="A1" s="26" t="s">
        <v>17</v>
      </c>
      <c r="B1" s="26"/>
      <c r="C1" s="26"/>
      <c r="D1" s="26"/>
      <c r="E1" s="26"/>
      <c r="F1" s="26"/>
      <c r="G1" s="26"/>
      <c r="H1" s="26"/>
      <c r="I1" s="26"/>
    </row>
    <row r="3" spans="1:9" s="2" customFormat="1" ht="18" x14ac:dyDescent="0.25">
      <c r="A3" s="27" t="s">
        <v>18</v>
      </c>
      <c r="B3" s="27"/>
      <c r="C3" s="27"/>
      <c r="D3" s="27"/>
      <c r="E3" s="27"/>
      <c r="F3" s="27"/>
      <c r="G3" s="27"/>
      <c r="H3" s="27"/>
      <c r="I3" s="27"/>
    </row>
    <row r="4" spans="1:9" s="2" customFormat="1" ht="18.75" thickBot="1" x14ac:dyDescent="0.3">
      <c r="A4" s="3"/>
      <c r="B4" s="3"/>
      <c r="C4" s="3"/>
      <c r="D4" s="3"/>
      <c r="E4" s="3"/>
      <c r="I4" s="4" t="s">
        <v>0</v>
      </c>
    </row>
    <row r="5" spans="1:9" ht="18.75" customHeight="1" x14ac:dyDescent="0.2">
      <c r="A5" s="28" t="s">
        <v>1</v>
      </c>
      <c r="B5" s="30" t="s">
        <v>2</v>
      </c>
      <c r="C5" s="30" t="s">
        <v>3</v>
      </c>
      <c r="D5" s="32" t="s">
        <v>19</v>
      </c>
      <c r="E5" s="44" t="s">
        <v>24</v>
      </c>
      <c r="F5" s="34" t="s">
        <v>20</v>
      </c>
      <c r="G5" s="34" t="s">
        <v>21</v>
      </c>
      <c r="H5" s="42" t="s">
        <v>22</v>
      </c>
      <c r="I5" s="36" t="s">
        <v>4</v>
      </c>
    </row>
    <row r="6" spans="1:9" ht="51" customHeight="1" thickBot="1" x14ac:dyDescent="0.25">
      <c r="A6" s="29"/>
      <c r="B6" s="31"/>
      <c r="C6" s="31"/>
      <c r="D6" s="33"/>
      <c r="E6" s="45"/>
      <c r="F6" s="35"/>
      <c r="G6" s="35"/>
      <c r="H6" s="43"/>
      <c r="I6" s="37"/>
    </row>
    <row r="7" spans="1:9" ht="15.75" x14ac:dyDescent="0.25">
      <c r="A7" s="38" t="s">
        <v>5</v>
      </c>
      <c r="B7" s="39"/>
      <c r="C7" s="39"/>
      <c r="D7" s="39"/>
      <c r="E7" s="39"/>
      <c r="F7" s="39"/>
      <c r="G7" s="39"/>
      <c r="H7" s="24"/>
      <c r="I7" s="5"/>
    </row>
    <row r="8" spans="1:9" s="7" customFormat="1" ht="15.75" x14ac:dyDescent="0.25">
      <c r="A8" s="40" t="s">
        <v>6</v>
      </c>
      <c r="B8" s="41"/>
      <c r="C8" s="41"/>
      <c r="D8" s="41"/>
      <c r="E8" s="41"/>
      <c r="F8" s="41"/>
      <c r="G8" s="41"/>
      <c r="H8" s="25"/>
      <c r="I8" s="6"/>
    </row>
    <row r="9" spans="1:9" s="13" customFormat="1" ht="15.75" x14ac:dyDescent="0.25">
      <c r="A9" s="46" t="s">
        <v>72</v>
      </c>
      <c r="B9" s="8" t="s">
        <v>25</v>
      </c>
      <c r="C9" s="8"/>
      <c r="D9" s="10">
        <v>898</v>
      </c>
      <c r="E9" s="11">
        <v>0</v>
      </c>
      <c r="F9" s="11">
        <v>0</v>
      </c>
      <c r="G9" s="11">
        <v>0</v>
      </c>
      <c r="H9" s="11">
        <v>0</v>
      </c>
      <c r="I9" s="47" t="s">
        <v>8</v>
      </c>
    </row>
    <row r="10" spans="1:9" s="13" customFormat="1" ht="15.75" x14ac:dyDescent="0.25">
      <c r="A10" s="46" t="s">
        <v>73</v>
      </c>
      <c r="B10" s="8" t="s">
        <v>26</v>
      </c>
      <c r="C10" s="8"/>
      <c r="D10" s="10">
        <v>0</v>
      </c>
      <c r="E10" s="10">
        <v>10258</v>
      </c>
      <c r="F10" s="11">
        <v>0</v>
      </c>
      <c r="G10" s="11">
        <v>0</v>
      </c>
      <c r="H10" s="11">
        <v>0</v>
      </c>
      <c r="I10" s="47"/>
    </row>
    <row r="11" spans="1:9" s="13" customFormat="1" ht="15.75" x14ac:dyDescent="0.25">
      <c r="A11" s="46" t="s">
        <v>74</v>
      </c>
      <c r="B11" s="8" t="s">
        <v>27</v>
      </c>
      <c r="C11" s="9"/>
      <c r="D11" s="10">
        <v>0</v>
      </c>
      <c r="E11" s="11">
        <v>300</v>
      </c>
      <c r="F11" s="11">
        <v>0</v>
      </c>
      <c r="G11" s="11">
        <v>0</v>
      </c>
      <c r="H11" s="11">
        <v>0</v>
      </c>
      <c r="I11" s="47"/>
    </row>
    <row r="12" spans="1:9" s="13" customFormat="1" ht="15.75" x14ac:dyDescent="0.25">
      <c r="A12" s="46" t="s">
        <v>75</v>
      </c>
      <c r="B12" s="8" t="s">
        <v>30</v>
      </c>
      <c r="C12" s="9"/>
      <c r="D12" s="10">
        <v>0</v>
      </c>
      <c r="E12" s="11">
        <v>0</v>
      </c>
      <c r="F12" s="12">
        <v>125</v>
      </c>
      <c r="G12" s="10">
        <v>0</v>
      </c>
      <c r="H12" s="11">
        <v>0</v>
      </c>
      <c r="I12" s="47"/>
    </row>
    <row r="13" spans="1:9" s="13" customFormat="1" ht="15.75" x14ac:dyDescent="0.25">
      <c r="A13" s="46" t="s">
        <v>76</v>
      </c>
      <c r="B13" s="8" t="s">
        <v>31</v>
      </c>
      <c r="C13" s="9"/>
      <c r="D13" s="10">
        <v>0</v>
      </c>
      <c r="E13" s="11">
        <v>0</v>
      </c>
      <c r="F13" s="12">
        <v>250</v>
      </c>
      <c r="G13" s="10">
        <v>0</v>
      </c>
      <c r="H13" s="11">
        <v>0</v>
      </c>
      <c r="I13" s="47"/>
    </row>
    <row r="14" spans="1:9" s="13" customFormat="1" ht="15.75" x14ac:dyDescent="0.25">
      <c r="A14" s="46" t="s">
        <v>77</v>
      </c>
      <c r="B14" s="8" t="s">
        <v>34</v>
      </c>
      <c r="C14" s="9"/>
      <c r="D14" s="11">
        <v>0</v>
      </c>
      <c r="E14" s="11">
        <v>1778</v>
      </c>
      <c r="F14" s="10">
        <v>0</v>
      </c>
      <c r="G14" s="10">
        <v>0</v>
      </c>
      <c r="H14" s="10">
        <v>0</v>
      </c>
      <c r="I14" s="47"/>
    </row>
    <row r="15" spans="1:9" s="13" customFormat="1" ht="15.75" x14ac:dyDescent="0.25">
      <c r="A15" s="46" t="s">
        <v>78</v>
      </c>
      <c r="B15" s="8" t="s">
        <v>35</v>
      </c>
      <c r="C15" s="9"/>
      <c r="D15" s="11">
        <v>1151</v>
      </c>
      <c r="E15" s="11">
        <v>0</v>
      </c>
      <c r="F15" s="11">
        <v>0</v>
      </c>
      <c r="G15" s="11">
        <v>0</v>
      </c>
      <c r="H15" s="11">
        <v>0</v>
      </c>
      <c r="I15" s="47"/>
    </row>
    <row r="16" spans="1:9" s="13" customFormat="1" ht="15.75" x14ac:dyDescent="0.25">
      <c r="A16" s="46" t="s">
        <v>79</v>
      </c>
      <c r="B16" s="8" t="s">
        <v>37</v>
      </c>
      <c r="C16" s="9"/>
      <c r="D16" s="11">
        <v>0</v>
      </c>
      <c r="E16" s="11">
        <v>0</v>
      </c>
      <c r="F16" s="12">
        <v>7627</v>
      </c>
      <c r="G16" s="11">
        <v>0</v>
      </c>
      <c r="H16" s="11">
        <v>0</v>
      </c>
      <c r="I16" s="47"/>
    </row>
    <row r="17" spans="1:12" s="13" customFormat="1" ht="15.75" x14ac:dyDescent="0.25">
      <c r="A17" s="46" t="s">
        <v>80</v>
      </c>
      <c r="B17" s="8" t="s">
        <v>38</v>
      </c>
      <c r="C17" s="9"/>
      <c r="D17" s="11">
        <v>0</v>
      </c>
      <c r="E17" s="11">
        <v>0</v>
      </c>
      <c r="F17" s="12">
        <v>721</v>
      </c>
      <c r="G17" s="11">
        <v>0</v>
      </c>
      <c r="H17" s="11">
        <v>0</v>
      </c>
      <c r="I17" s="47"/>
    </row>
    <row r="18" spans="1:12" s="16" customFormat="1" ht="15.75" x14ac:dyDescent="0.25">
      <c r="A18" s="48"/>
      <c r="B18" s="14" t="s">
        <v>9</v>
      </c>
      <c r="C18" s="15"/>
      <c r="D18" s="10">
        <f>SUM(D9:D17)</f>
        <v>2049</v>
      </c>
      <c r="E18" s="10">
        <f>SUM(E9:E17)</f>
        <v>12336</v>
      </c>
      <c r="F18" s="10">
        <f>SUM(F9:F17)</f>
        <v>8723</v>
      </c>
      <c r="G18" s="10">
        <f>SUM(G9:G17)</f>
        <v>0</v>
      </c>
      <c r="H18" s="10">
        <f>SUM(H9:H17)</f>
        <v>0</v>
      </c>
      <c r="I18" s="15"/>
      <c r="L18" s="17">
        <f>G18+F18+D18</f>
        <v>10772</v>
      </c>
    </row>
    <row r="19" spans="1:12" s="18" customFormat="1" ht="15.75" x14ac:dyDescent="0.25">
      <c r="A19" s="49" t="s">
        <v>10</v>
      </c>
      <c r="B19" s="49"/>
      <c r="C19" s="49"/>
      <c r="D19" s="49"/>
      <c r="E19" s="49"/>
      <c r="F19" s="49"/>
      <c r="G19" s="49"/>
      <c r="H19" s="50"/>
      <c r="I19" s="51"/>
    </row>
    <row r="20" spans="1:12" s="13" customFormat="1" ht="63" customHeight="1" x14ac:dyDescent="0.25">
      <c r="A20" s="46" t="s">
        <v>81</v>
      </c>
      <c r="B20" s="8" t="s">
        <v>40</v>
      </c>
      <c r="C20" s="9"/>
      <c r="D20" s="11">
        <v>0</v>
      </c>
      <c r="E20" s="11">
        <v>0</v>
      </c>
      <c r="F20" s="12">
        <v>20833</v>
      </c>
      <c r="G20" s="12">
        <v>70833</v>
      </c>
      <c r="H20" s="12">
        <v>42797</v>
      </c>
      <c r="I20" s="47" t="s">
        <v>45</v>
      </c>
    </row>
    <row r="21" spans="1:12" s="13" customFormat="1" ht="31.5" x14ac:dyDescent="0.25">
      <c r="A21" s="46" t="s">
        <v>82</v>
      </c>
      <c r="B21" s="8" t="s">
        <v>11</v>
      </c>
      <c r="C21" s="9"/>
      <c r="D21" s="11">
        <v>51134</v>
      </c>
      <c r="E21" s="11">
        <v>0</v>
      </c>
      <c r="F21" s="11">
        <v>0</v>
      </c>
      <c r="G21" s="11">
        <v>0</v>
      </c>
      <c r="H21" s="11">
        <v>0</v>
      </c>
      <c r="I21" s="47"/>
    </row>
    <row r="22" spans="1:12" s="13" customFormat="1" ht="31.5" x14ac:dyDescent="0.25">
      <c r="A22" s="46" t="s">
        <v>83</v>
      </c>
      <c r="B22" s="8" t="s">
        <v>41</v>
      </c>
      <c r="C22" s="9"/>
      <c r="D22" s="11">
        <v>1456</v>
      </c>
      <c r="E22" s="11"/>
      <c r="F22" s="12"/>
      <c r="G22" s="12">
        <v>26667</v>
      </c>
      <c r="H22" s="12">
        <v>0</v>
      </c>
      <c r="I22" s="47"/>
    </row>
    <row r="23" spans="1:12" s="13" customFormat="1" ht="31.5" x14ac:dyDescent="0.25">
      <c r="A23" s="46" t="s">
        <v>84</v>
      </c>
      <c r="B23" s="8" t="s">
        <v>42</v>
      </c>
      <c r="C23" s="9"/>
      <c r="D23" s="11">
        <v>56065</v>
      </c>
      <c r="E23" s="11">
        <v>0</v>
      </c>
      <c r="F23" s="12">
        <v>0</v>
      </c>
      <c r="G23" s="12">
        <v>0</v>
      </c>
      <c r="H23" s="12">
        <v>0</v>
      </c>
      <c r="I23" s="47"/>
    </row>
    <row r="24" spans="1:12" s="13" customFormat="1" ht="15.75" x14ac:dyDescent="0.25">
      <c r="A24" s="46" t="s">
        <v>85</v>
      </c>
      <c r="B24" s="8" t="s">
        <v>43</v>
      </c>
      <c r="C24" s="9"/>
      <c r="D24" s="11">
        <v>210</v>
      </c>
      <c r="E24" s="11">
        <v>4915</v>
      </c>
      <c r="F24" s="12">
        <v>74349</v>
      </c>
      <c r="G24" s="12">
        <v>0</v>
      </c>
      <c r="H24" s="12">
        <v>0</v>
      </c>
      <c r="I24" s="47"/>
    </row>
    <row r="25" spans="1:12" s="13" customFormat="1" ht="47.25" x14ac:dyDescent="0.25">
      <c r="A25" s="46" t="s">
        <v>86</v>
      </c>
      <c r="B25" s="8" t="s">
        <v>44</v>
      </c>
      <c r="C25" s="9"/>
      <c r="D25" s="11">
        <v>0</v>
      </c>
      <c r="E25" s="11">
        <v>0</v>
      </c>
      <c r="F25" s="12">
        <v>0</v>
      </c>
      <c r="G25" s="12">
        <v>16667</v>
      </c>
      <c r="H25" s="12">
        <v>0</v>
      </c>
      <c r="I25" s="52" t="s">
        <v>46</v>
      </c>
    </row>
    <row r="26" spans="1:12" s="13" customFormat="1" ht="31.5" x14ac:dyDescent="0.25">
      <c r="A26" s="46" t="s">
        <v>87</v>
      </c>
      <c r="B26" s="8" t="s">
        <v>50</v>
      </c>
      <c r="C26" s="9"/>
      <c r="D26" s="11">
        <v>0</v>
      </c>
      <c r="E26" s="11">
        <v>0</v>
      </c>
      <c r="F26" s="12">
        <v>58333</v>
      </c>
      <c r="G26" s="12">
        <v>0</v>
      </c>
      <c r="H26" s="12">
        <v>0</v>
      </c>
      <c r="I26" s="52" t="s">
        <v>49</v>
      </c>
    </row>
    <row r="27" spans="1:12" s="13" customFormat="1" ht="47.25" x14ac:dyDescent="0.25">
      <c r="A27" s="46" t="s">
        <v>88</v>
      </c>
      <c r="B27" s="8" t="s">
        <v>47</v>
      </c>
      <c r="C27" s="9"/>
      <c r="D27" s="11">
        <v>0</v>
      </c>
      <c r="E27" s="11">
        <v>0</v>
      </c>
      <c r="F27" s="12">
        <v>0</v>
      </c>
      <c r="G27" s="12">
        <v>833</v>
      </c>
      <c r="H27" s="12">
        <v>0</v>
      </c>
      <c r="I27" s="52" t="s">
        <v>46</v>
      </c>
    </row>
    <row r="28" spans="1:12" s="13" customFormat="1" ht="15.75" x14ac:dyDescent="0.25">
      <c r="A28" s="46" t="s">
        <v>89</v>
      </c>
      <c r="B28" s="8" t="s">
        <v>43</v>
      </c>
      <c r="C28" s="9"/>
      <c r="D28" s="11">
        <v>0</v>
      </c>
      <c r="E28" s="11">
        <v>1572</v>
      </c>
      <c r="F28" s="12">
        <v>0</v>
      </c>
      <c r="G28" s="12">
        <v>0</v>
      </c>
      <c r="H28" s="12">
        <v>0</v>
      </c>
      <c r="I28" s="47" t="s">
        <v>8</v>
      </c>
    </row>
    <row r="29" spans="1:12" s="13" customFormat="1" ht="63" x14ac:dyDescent="0.25">
      <c r="A29" s="46" t="s">
        <v>90</v>
      </c>
      <c r="B29" s="8" t="s">
        <v>40</v>
      </c>
      <c r="C29" s="9"/>
      <c r="D29" s="11">
        <v>25</v>
      </c>
      <c r="E29" s="11">
        <v>0</v>
      </c>
      <c r="F29" s="12">
        <v>0</v>
      </c>
      <c r="G29" s="12">
        <v>0</v>
      </c>
      <c r="H29" s="12">
        <v>0</v>
      </c>
      <c r="I29" s="47"/>
    </row>
    <row r="30" spans="1:12" s="13" customFormat="1" ht="15.75" x14ac:dyDescent="0.25">
      <c r="A30" s="46" t="s">
        <v>91</v>
      </c>
      <c r="B30" s="8" t="s">
        <v>51</v>
      </c>
      <c r="C30" s="9"/>
      <c r="D30" s="11">
        <v>3356</v>
      </c>
      <c r="E30" s="11">
        <v>0</v>
      </c>
      <c r="F30" s="12">
        <v>0</v>
      </c>
      <c r="G30" s="12">
        <v>0</v>
      </c>
      <c r="H30" s="12">
        <v>0</v>
      </c>
      <c r="I30" s="47"/>
    </row>
    <row r="31" spans="1:12" s="13" customFormat="1" ht="15.75" x14ac:dyDescent="0.25">
      <c r="A31" s="46" t="s">
        <v>92</v>
      </c>
      <c r="B31" s="8" t="s">
        <v>52</v>
      </c>
      <c r="C31" s="9"/>
      <c r="D31" s="11">
        <v>1696</v>
      </c>
      <c r="E31" s="11">
        <v>20539</v>
      </c>
      <c r="F31" s="12">
        <v>0</v>
      </c>
      <c r="G31" s="12">
        <v>0</v>
      </c>
      <c r="H31" s="12">
        <v>0</v>
      </c>
      <c r="I31" s="47"/>
    </row>
    <row r="32" spans="1:12" s="13" customFormat="1" ht="15.75" x14ac:dyDescent="0.25">
      <c r="A32" s="46" t="s">
        <v>93</v>
      </c>
      <c r="B32" s="8" t="s">
        <v>53</v>
      </c>
      <c r="C32" s="9"/>
      <c r="D32" s="11">
        <v>0</v>
      </c>
      <c r="E32" s="11">
        <v>0</v>
      </c>
      <c r="F32" s="12">
        <v>500</v>
      </c>
      <c r="G32" s="12">
        <v>333</v>
      </c>
      <c r="H32" s="12">
        <v>0</v>
      </c>
      <c r="I32" s="47"/>
    </row>
    <row r="33" spans="1:12" s="16" customFormat="1" ht="15.75" x14ac:dyDescent="0.25">
      <c r="A33" s="48"/>
      <c r="B33" s="14" t="s">
        <v>12</v>
      </c>
      <c r="C33" s="15"/>
      <c r="D33" s="10">
        <f>SUM(D20:D32)</f>
        <v>113942</v>
      </c>
      <c r="E33" s="10">
        <f>SUM(E20:E32)</f>
        <v>27026</v>
      </c>
      <c r="F33" s="10">
        <f>SUM(F20:F32)</f>
        <v>154015</v>
      </c>
      <c r="G33" s="10">
        <f>SUM(G20:G32)</f>
        <v>115333</v>
      </c>
      <c r="H33" s="10"/>
      <c r="I33" s="15"/>
    </row>
    <row r="34" spans="1:12" s="16" customFormat="1" ht="15.75" x14ac:dyDescent="0.25">
      <c r="A34" s="48"/>
      <c r="B34" s="14" t="s">
        <v>13</v>
      </c>
      <c r="C34" s="15"/>
      <c r="D34" s="10">
        <f>D33+D18</f>
        <v>115991</v>
      </c>
      <c r="E34" s="10">
        <f>E33+E18</f>
        <v>39362</v>
      </c>
      <c r="F34" s="10">
        <f>F33+F18</f>
        <v>162738</v>
      </c>
      <c r="G34" s="10">
        <f>G33+G18</f>
        <v>115333</v>
      </c>
      <c r="H34" s="10"/>
      <c r="I34" s="15"/>
    </row>
    <row r="35" spans="1:12" s="13" customFormat="1" ht="16.5" x14ac:dyDescent="0.25">
      <c r="A35" s="53" t="s">
        <v>68</v>
      </c>
      <c r="B35" s="53"/>
      <c r="C35" s="53"/>
      <c r="D35" s="53"/>
      <c r="E35" s="53"/>
      <c r="F35" s="53"/>
      <c r="G35" s="53"/>
      <c r="H35" s="53"/>
      <c r="I35" s="53"/>
    </row>
    <row r="36" spans="1:12" s="13" customFormat="1" ht="15.75" x14ac:dyDescent="0.25">
      <c r="A36" s="49" t="s">
        <v>6</v>
      </c>
      <c r="B36" s="49"/>
      <c r="C36" s="49"/>
      <c r="D36" s="49"/>
      <c r="E36" s="49"/>
      <c r="F36" s="49"/>
      <c r="G36" s="49"/>
      <c r="H36" s="50"/>
      <c r="I36" s="9"/>
    </row>
    <row r="37" spans="1:12" s="13" customFormat="1" ht="15.75" x14ac:dyDescent="0.25">
      <c r="A37" s="46" t="s">
        <v>94</v>
      </c>
      <c r="B37" s="8" t="s">
        <v>23</v>
      </c>
      <c r="C37" s="9" t="s">
        <v>7</v>
      </c>
      <c r="D37" s="10">
        <v>667</v>
      </c>
      <c r="E37" s="11">
        <v>320</v>
      </c>
      <c r="F37" s="12">
        <v>0</v>
      </c>
      <c r="G37" s="12">
        <v>0</v>
      </c>
      <c r="H37" s="11">
        <v>0</v>
      </c>
      <c r="I37" s="47" t="s">
        <v>8</v>
      </c>
    </row>
    <row r="38" spans="1:12" s="16" customFormat="1" ht="15.75" x14ac:dyDescent="0.25">
      <c r="A38" s="48"/>
      <c r="B38" s="14" t="s">
        <v>9</v>
      </c>
      <c r="C38" s="15"/>
      <c r="D38" s="10">
        <f>SUM(D37:D37)</f>
        <v>667</v>
      </c>
      <c r="E38" s="10">
        <f>SUM(E37:E37)</f>
        <v>320</v>
      </c>
      <c r="F38" s="10">
        <f>SUM(F37:F37)</f>
        <v>0</v>
      </c>
      <c r="G38" s="10">
        <f>SUM(G37:G37)</f>
        <v>0</v>
      </c>
      <c r="H38" s="10"/>
      <c r="I38" s="47"/>
      <c r="L38" s="17" t="e">
        <f>D38+#REF!+F38</f>
        <v>#REF!</v>
      </c>
    </row>
    <row r="39" spans="1:12" s="13" customFormat="1" ht="15.75" x14ac:dyDescent="0.25">
      <c r="A39" s="49" t="s">
        <v>10</v>
      </c>
      <c r="B39" s="49"/>
      <c r="C39" s="49"/>
      <c r="D39" s="49"/>
      <c r="E39" s="49"/>
      <c r="F39" s="54"/>
      <c r="G39" s="54"/>
      <c r="H39" s="54"/>
      <c r="I39" s="9"/>
    </row>
    <row r="40" spans="1:12" s="13" customFormat="1" ht="47.25" customHeight="1" x14ac:dyDescent="0.25">
      <c r="A40" s="46" t="s">
        <v>95</v>
      </c>
      <c r="B40" s="8" t="s">
        <v>48</v>
      </c>
      <c r="C40" s="9"/>
      <c r="D40" s="11">
        <v>18058</v>
      </c>
      <c r="E40" s="11">
        <v>32685</v>
      </c>
      <c r="F40" s="12">
        <v>51393</v>
      </c>
      <c r="G40" s="12">
        <v>0</v>
      </c>
      <c r="H40" s="12">
        <v>0</v>
      </c>
      <c r="I40" s="47" t="s">
        <v>54</v>
      </c>
    </row>
    <row r="41" spans="1:12" s="13" customFormat="1" ht="31.5" x14ac:dyDescent="0.25">
      <c r="A41" s="46" t="s">
        <v>96</v>
      </c>
      <c r="B41" s="8" t="s">
        <v>55</v>
      </c>
      <c r="C41" s="9"/>
      <c r="D41" s="11">
        <v>21068</v>
      </c>
      <c r="E41" s="11">
        <v>0</v>
      </c>
      <c r="F41" s="19">
        <v>0</v>
      </c>
      <c r="G41" s="19">
        <v>0</v>
      </c>
      <c r="H41" s="19">
        <v>0</v>
      </c>
      <c r="I41" s="47"/>
    </row>
    <row r="42" spans="1:12" s="13" customFormat="1" ht="31.5" x14ac:dyDescent="0.25">
      <c r="A42" s="46" t="s">
        <v>97</v>
      </c>
      <c r="B42" s="8" t="s">
        <v>59</v>
      </c>
      <c r="C42" s="8"/>
      <c r="D42" s="11">
        <v>0</v>
      </c>
      <c r="E42" s="11">
        <v>0</v>
      </c>
      <c r="F42" s="19">
        <v>2730</v>
      </c>
      <c r="G42" s="19">
        <v>15668</v>
      </c>
      <c r="H42" s="19">
        <v>0</v>
      </c>
      <c r="I42" s="47"/>
    </row>
    <row r="43" spans="1:12" s="16" customFormat="1" ht="15.75" customHeight="1" x14ac:dyDescent="0.25">
      <c r="A43" s="46" t="s">
        <v>98</v>
      </c>
      <c r="B43" s="8" t="s">
        <v>39</v>
      </c>
      <c r="C43" s="15"/>
      <c r="D43" s="11">
        <v>0</v>
      </c>
      <c r="E43" s="11">
        <v>0</v>
      </c>
      <c r="F43" s="19">
        <v>1600</v>
      </c>
      <c r="G43" s="19">
        <v>0</v>
      </c>
      <c r="H43" s="19">
        <v>0</v>
      </c>
      <c r="I43" s="47" t="s">
        <v>14</v>
      </c>
    </row>
    <row r="44" spans="1:12" s="16" customFormat="1" ht="47.25" x14ac:dyDescent="0.25">
      <c r="A44" s="46" t="s">
        <v>99</v>
      </c>
      <c r="B44" s="8" t="s">
        <v>48</v>
      </c>
      <c r="C44" s="9"/>
      <c r="D44" s="11">
        <v>3662</v>
      </c>
      <c r="E44" s="11">
        <v>128</v>
      </c>
      <c r="F44" s="12">
        <v>0</v>
      </c>
      <c r="G44" s="12">
        <v>0</v>
      </c>
      <c r="H44" s="12">
        <v>0</v>
      </c>
      <c r="I44" s="47"/>
    </row>
    <row r="45" spans="1:12" s="16" customFormat="1" ht="31.5" x14ac:dyDescent="0.25">
      <c r="A45" s="46" t="s">
        <v>100</v>
      </c>
      <c r="B45" s="8" t="s">
        <v>55</v>
      </c>
      <c r="C45" s="15"/>
      <c r="D45" s="11">
        <v>2944</v>
      </c>
      <c r="E45" s="11">
        <v>484</v>
      </c>
      <c r="F45" s="19">
        <v>0</v>
      </c>
      <c r="G45" s="19">
        <v>0</v>
      </c>
      <c r="H45" s="19">
        <v>0</v>
      </c>
      <c r="I45" s="47"/>
    </row>
    <row r="46" spans="1:12" s="16" customFormat="1" ht="15.75" x14ac:dyDescent="0.25">
      <c r="A46" s="46" t="s">
        <v>101</v>
      </c>
      <c r="B46" s="8" t="s">
        <v>15</v>
      </c>
      <c r="C46" s="15"/>
      <c r="D46" s="11">
        <v>17846</v>
      </c>
      <c r="E46" s="11">
        <v>479</v>
      </c>
      <c r="F46" s="19">
        <v>0</v>
      </c>
      <c r="G46" s="19">
        <v>0</v>
      </c>
      <c r="H46" s="19">
        <v>0</v>
      </c>
      <c r="I46" s="47"/>
    </row>
    <row r="47" spans="1:12" s="16" customFormat="1" ht="15.75" x14ac:dyDescent="0.25">
      <c r="A47" s="46" t="s">
        <v>102</v>
      </c>
      <c r="B47" s="8" t="s">
        <v>56</v>
      </c>
      <c r="C47" s="15"/>
      <c r="D47" s="11">
        <v>0</v>
      </c>
      <c r="E47" s="11">
        <v>563</v>
      </c>
      <c r="F47" s="19">
        <v>14798</v>
      </c>
      <c r="G47" s="19">
        <v>0</v>
      </c>
      <c r="H47" s="19">
        <v>0</v>
      </c>
      <c r="I47" s="47"/>
    </row>
    <row r="48" spans="1:12" s="16" customFormat="1" ht="24.75" customHeight="1" x14ac:dyDescent="0.25">
      <c r="A48" s="46" t="s">
        <v>103</v>
      </c>
      <c r="B48" s="8" t="s">
        <v>64</v>
      </c>
      <c r="C48" s="9"/>
      <c r="D48" s="11">
        <v>578</v>
      </c>
      <c r="E48" s="11">
        <v>0</v>
      </c>
      <c r="F48" s="11">
        <v>33018</v>
      </c>
      <c r="G48" s="12">
        <v>109177</v>
      </c>
      <c r="H48" s="12">
        <v>134883</v>
      </c>
      <c r="I48" s="47"/>
    </row>
    <row r="49" spans="1:9" s="16" customFormat="1" ht="32.25" customHeight="1" x14ac:dyDescent="0.25">
      <c r="A49" s="46" t="s">
        <v>104</v>
      </c>
      <c r="B49" s="8" t="s">
        <v>70</v>
      </c>
      <c r="C49" s="15"/>
      <c r="D49" s="11">
        <v>0</v>
      </c>
      <c r="E49" s="11">
        <v>0</v>
      </c>
      <c r="F49" s="19">
        <v>12500</v>
      </c>
      <c r="G49" s="19">
        <v>0</v>
      </c>
      <c r="H49" s="19">
        <v>0</v>
      </c>
      <c r="I49" s="47" t="s">
        <v>71</v>
      </c>
    </row>
    <row r="50" spans="1:9" s="16" customFormat="1" ht="37.5" customHeight="1" x14ac:dyDescent="0.25">
      <c r="A50" s="46" t="s">
        <v>105</v>
      </c>
      <c r="B50" s="8" t="s">
        <v>69</v>
      </c>
      <c r="C50" s="15"/>
      <c r="D50" s="11"/>
      <c r="E50" s="11"/>
      <c r="F50" s="19"/>
      <c r="G50" s="19"/>
      <c r="H50" s="19"/>
      <c r="I50" s="47"/>
    </row>
    <row r="51" spans="1:9" s="16" customFormat="1" ht="31.5" x14ac:dyDescent="0.25">
      <c r="A51" s="48"/>
      <c r="B51" s="14" t="s">
        <v>16</v>
      </c>
      <c r="C51" s="15"/>
      <c r="D51" s="10">
        <f>SUM(D40:D50)</f>
        <v>64156</v>
      </c>
      <c r="E51" s="10">
        <f>SUM(E40:E50)</f>
        <v>34339</v>
      </c>
      <c r="F51" s="10">
        <f>SUM(F40:F50)</f>
        <v>116039</v>
      </c>
      <c r="G51" s="10">
        <f>SUM(G40:G50)</f>
        <v>124845</v>
      </c>
      <c r="H51" s="10">
        <f>SUM(H40:H50)</f>
        <v>134883</v>
      </c>
      <c r="I51" s="15"/>
    </row>
    <row r="52" spans="1:9" s="18" customFormat="1" ht="15.75" customHeight="1" x14ac:dyDescent="0.25">
      <c r="A52" s="55" t="s">
        <v>58</v>
      </c>
      <c r="B52" s="55"/>
      <c r="C52" s="55"/>
      <c r="D52" s="55"/>
      <c r="E52" s="55"/>
      <c r="F52" s="55"/>
      <c r="G52" s="55"/>
      <c r="H52" s="55"/>
      <c r="I52" s="55"/>
    </row>
    <row r="53" spans="1:9" s="18" customFormat="1" ht="15.75" x14ac:dyDescent="0.2">
      <c r="A53" s="49" t="s">
        <v>6</v>
      </c>
      <c r="B53" s="49"/>
      <c r="C53" s="49"/>
      <c r="D53" s="49"/>
      <c r="E53" s="49"/>
      <c r="F53" s="49"/>
      <c r="G53" s="49"/>
      <c r="H53" s="50"/>
      <c r="I53" s="9"/>
    </row>
    <row r="54" spans="1:9" s="18" customFormat="1" ht="15.75" customHeight="1" x14ac:dyDescent="0.2">
      <c r="A54" s="46" t="s">
        <v>106</v>
      </c>
      <c r="B54" s="8" t="s">
        <v>36</v>
      </c>
      <c r="C54" s="9"/>
      <c r="D54" s="10">
        <v>0</v>
      </c>
      <c r="E54" s="11">
        <v>0</v>
      </c>
      <c r="F54" s="12">
        <f>1500+1000</f>
        <v>2500</v>
      </c>
      <c r="G54" s="10">
        <v>0</v>
      </c>
      <c r="H54" s="11">
        <v>0</v>
      </c>
      <c r="I54" s="47" t="s">
        <v>8</v>
      </c>
    </row>
    <row r="55" spans="1:9" s="13" customFormat="1" ht="15.75" x14ac:dyDescent="0.25">
      <c r="A55" s="46" t="s">
        <v>107</v>
      </c>
      <c r="B55" s="8" t="s">
        <v>29</v>
      </c>
      <c r="C55" s="9"/>
      <c r="D55" s="10">
        <v>298</v>
      </c>
      <c r="E55" s="11">
        <v>0</v>
      </c>
      <c r="F55" s="12">
        <f>200+211</f>
        <v>411</v>
      </c>
      <c r="G55" s="11">
        <v>100</v>
      </c>
      <c r="H55" s="11">
        <v>100</v>
      </c>
      <c r="I55" s="47"/>
    </row>
    <row r="56" spans="1:9" s="13" customFormat="1" ht="15.75" x14ac:dyDescent="0.25">
      <c r="A56" s="46" t="s">
        <v>108</v>
      </c>
      <c r="B56" s="8" t="s">
        <v>28</v>
      </c>
      <c r="C56" s="9"/>
      <c r="D56" s="10">
        <v>276</v>
      </c>
      <c r="E56" s="11">
        <v>222</v>
      </c>
      <c r="F56" s="12">
        <f>167+305+265</f>
        <v>737</v>
      </c>
      <c r="G56" s="10">
        <v>200</v>
      </c>
      <c r="H56" s="11">
        <v>200</v>
      </c>
      <c r="I56" s="47"/>
    </row>
    <row r="57" spans="1:9" s="13" customFormat="1" ht="20.25" customHeight="1" x14ac:dyDescent="0.25">
      <c r="A57" s="46" t="s">
        <v>109</v>
      </c>
      <c r="B57" s="8" t="s">
        <v>32</v>
      </c>
      <c r="C57" s="9"/>
      <c r="D57" s="10">
        <v>0</v>
      </c>
      <c r="E57" s="11">
        <v>0</v>
      </c>
      <c r="F57" s="12">
        <v>1442</v>
      </c>
      <c r="G57" s="10">
        <v>0</v>
      </c>
      <c r="H57" s="11">
        <v>0</v>
      </c>
      <c r="I57" s="47"/>
    </row>
    <row r="58" spans="1:9" s="18" customFormat="1" ht="15.75" x14ac:dyDescent="0.2">
      <c r="A58" s="46" t="s">
        <v>110</v>
      </c>
      <c r="B58" s="8" t="s">
        <v>33</v>
      </c>
      <c r="C58" s="9"/>
      <c r="D58" s="10">
        <v>0</v>
      </c>
      <c r="E58" s="11">
        <v>0</v>
      </c>
      <c r="F58" s="12">
        <v>624</v>
      </c>
      <c r="G58" s="10">
        <v>0</v>
      </c>
      <c r="H58" s="11">
        <v>0</v>
      </c>
      <c r="I58" s="47"/>
    </row>
    <row r="59" spans="1:9" s="18" customFormat="1" ht="15.75" x14ac:dyDescent="0.2">
      <c r="A59" s="48"/>
      <c r="B59" s="14" t="s">
        <v>9</v>
      </c>
      <c r="C59" s="15"/>
      <c r="D59" s="10">
        <f>SUM(D54:D58)</f>
        <v>574</v>
      </c>
      <c r="E59" s="10">
        <f>SUM(E54:E58)</f>
        <v>222</v>
      </c>
      <c r="F59" s="10">
        <f>SUM(F54:F58)</f>
        <v>5714</v>
      </c>
      <c r="G59" s="10">
        <f>SUM(G54:G58)</f>
        <v>300</v>
      </c>
      <c r="H59" s="10"/>
      <c r="I59" s="47"/>
    </row>
    <row r="60" spans="1:9" s="18" customFormat="1" ht="15.75" x14ac:dyDescent="0.2">
      <c r="A60" s="49" t="s">
        <v>10</v>
      </c>
      <c r="B60" s="49"/>
      <c r="C60" s="49"/>
      <c r="D60" s="49"/>
      <c r="E60" s="49"/>
      <c r="F60" s="54"/>
      <c r="G60" s="54"/>
      <c r="H60" s="54"/>
      <c r="I60" s="9"/>
    </row>
    <row r="61" spans="1:9" s="18" customFormat="1" ht="31.5" x14ac:dyDescent="0.2">
      <c r="A61" s="46" t="s">
        <v>111</v>
      </c>
      <c r="B61" s="8" t="s">
        <v>57</v>
      </c>
      <c r="C61" s="9"/>
      <c r="D61" s="11">
        <v>0</v>
      </c>
      <c r="E61" s="11">
        <v>6369</v>
      </c>
      <c r="F61" s="12">
        <v>130000</v>
      </c>
      <c r="G61" s="12">
        <v>0</v>
      </c>
      <c r="H61" s="12"/>
      <c r="I61" s="47" t="s">
        <v>54</v>
      </c>
    </row>
    <row r="62" spans="1:9" s="18" customFormat="1" ht="15.75" x14ac:dyDescent="0.2">
      <c r="A62" s="46" t="s">
        <v>112</v>
      </c>
      <c r="B62" s="8" t="s">
        <v>62</v>
      </c>
      <c r="C62" s="9"/>
      <c r="D62" s="11">
        <v>0</v>
      </c>
      <c r="E62" s="11">
        <v>2635</v>
      </c>
      <c r="F62" s="12">
        <v>39032</v>
      </c>
      <c r="G62" s="12">
        <v>0</v>
      </c>
      <c r="H62" s="12">
        <v>0</v>
      </c>
      <c r="I62" s="47"/>
    </row>
    <row r="63" spans="1:9" s="18" customFormat="1" ht="78.75" x14ac:dyDescent="0.2">
      <c r="A63" s="46" t="s">
        <v>113</v>
      </c>
      <c r="B63" s="8" t="s">
        <v>60</v>
      </c>
      <c r="C63" s="9"/>
      <c r="D63" s="11">
        <v>0</v>
      </c>
      <c r="E63" s="11">
        <v>0</v>
      </c>
      <c r="F63" s="12">
        <v>2500</v>
      </c>
      <c r="G63" s="12">
        <v>0</v>
      </c>
      <c r="H63" s="12">
        <v>0</v>
      </c>
      <c r="I63" s="52" t="s">
        <v>61</v>
      </c>
    </row>
    <row r="64" spans="1:9" s="16" customFormat="1" ht="31.5" x14ac:dyDescent="0.25">
      <c r="A64" s="46" t="s">
        <v>114</v>
      </c>
      <c r="B64" s="8" t="s">
        <v>57</v>
      </c>
      <c r="C64" s="9"/>
      <c r="D64" s="11">
        <v>0</v>
      </c>
      <c r="E64" s="11">
        <v>97</v>
      </c>
      <c r="F64" s="12">
        <v>0</v>
      </c>
      <c r="G64" s="12">
        <v>0</v>
      </c>
      <c r="H64" s="12">
        <v>0</v>
      </c>
      <c r="I64" s="47" t="s">
        <v>14</v>
      </c>
    </row>
    <row r="65" spans="1:9" s="16" customFormat="1" ht="15.75" x14ac:dyDescent="0.25">
      <c r="A65" s="46" t="s">
        <v>115</v>
      </c>
      <c r="B65" s="8" t="s">
        <v>63</v>
      </c>
      <c r="C65" s="9"/>
      <c r="D65" s="11">
        <v>0</v>
      </c>
      <c r="E65" s="11">
        <v>0</v>
      </c>
      <c r="F65" s="12">
        <v>3000</v>
      </c>
      <c r="G65" s="12">
        <v>0</v>
      </c>
      <c r="H65" s="12">
        <v>0</v>
      </c>
      <c r="I65" s="47"/>
    </row>
    <row r="66" spans="1:9" s="18" customFormat="1" ht="15.75" x14ac:dyDescent="0.2">
      <c r="A66" s="46" t="s">
        <v>116</v>
      </c>
      <c r="B66" s="8" t="s">
        <v>62</v>
      </c>
      <c r="C66" s="9"/>
      <c r="D66" s="11">
        <v>78</v>
      </c>
      <c r="E66" s="11">
        <v>0</v>
      </c>
      <c r="F66" s="12">
        <v>0</v>
      </c>
      <c r="G66" s="12">
        <v>0</v>
      </c>
      <c r="H66" s="12">
        <v>0</v>
      </c>
      <c r="I66" s="47"/>
    </row>
    <row r="67" spans="1:9" s="18" customFormat="1" ht="47.25" x14ac:dyDescent="0.2">
      <c r="A67" s="46" t="s">
        <v>117</v>
      </c>
      <c r="B67" s="8" t="s">
        <v>65</v>
      </c>
      <c r="C67" s="9"/>
      <c r="D67" s="11">
        <v>0</v>
      </c>
      <c r="E67" s="11">
        <v>0</v>
      </c>
      <c r="F67" s="11">
        <v>1000</v>
      </c>
      <c r="G67" s="12">
        <v>0</v>
      </c>
      <c r="H67" s="12">
        <v>0</v>
      </c>
      <c r="I67" s="47"/>
    </row>
    <row r="68" spans="1:9" s="18" customFormat="1" ht="31.5" x14ac:dyDescent="0.2">
      <c r="A68" s="46" t="s">
        <v>118</v>
      </c>
      <c r="B68" s="8" t="s">
        <v>66</v>
      </c>
      <c r="C68" s="15"/>
      <c r="D68" s="11">
        <v>0</v>
      </c>
      <c r="E68" s="11">
        <v>0</v>
      </c>
      <c r="F68" s="19">
        <v>1000</v>
      </c>
      <c r="G68" s="19">
        <v>1000</v>
      </c>
      <c r="H68" s="19">
        <v>1000</v>
      </c>
      <c r="I68" s="47"/>
    </row>
    <row r="69" spans="1:9" s="18" customFormat="1" ht="15.75" x14ac:dyDescent="0.2">
      <c r="A69" s="46" t="s">
        <v>119</v>
      </c>
      <c r="B69" s="8" t="s">
        <v>67</v>
      </c>
      <c r="C69" s="15"/>
      <c r="D69" s="11">
        <v>201</v>
      </c>
      <c r="E69" s="11">
        <v>0</v>
      </c>
      <c r="F69" s="19">
        <v>0</v>
      </c>
      <c r="G69" s="19">
        <v>0</v>
      </c>
      <c r="H69" s="19">
        <v>0</v>
      </c>
      <c r="I69" s="47"/>
    </row>
    <row r="70" spans="1:9" s="18" customFormat="1" ht="31.5" x14ac:dyDescent="0.2">
      <c r="A70" s="48"/>
      <c r="B70" s="14" t="s">
        <v>16</v>
      </c>
      <c r="C70" s="15"/>
      <c r="D70" s="10">
        <f>SUM(D61:D69)</f>
        <v>279</v>
      </c>
      <c r="E70" s="10">
        <f>SUM(E61:E69)</f>
        <v>9101</v>
      </c>
      <c r="F70" s="10">
        <f>SUM(F61:F69)</f>
        <v>176532</v>
      </c>
      <c r="G70" s="10">
        <f>SUM(G61:G69)</f>
        <v>1000</v>
      </c>
      <c r="H70" s="10"/>
      <c r="I70" s="15"/>
    </row>
    <row r="71" spans="1:9" s="18" customFormat="1" ht="21.75" customHeight="1" x14ac:dyDescent="0.25">
      <c r="A71" s="56"/>
      <c r="B71" s="57" t="s">
        <v>120</v>
      </c>
      <c r="C71" s="58"/>
      <c r="D71" s="59">
        <f>D34+D59+D70+D51</f>
        <v>181000</v>
      </c>
      <c r="E71" s="59">
        <f t="shared" ref="E71:H71" si="0">E34+E59+E70+E51</f>
        <v>83024</v>
      </c>
      <c r="F71" s="59">
        <f t="shared" si="0"/>
        <v>461023</v>
      </c>
      <c r="G71" s="59">
        <f t="shared" si="0"/>
        <v>241478</v>
      </c>
      <c r="H71" s="59">
        <f t="shared" si="0"/>
        <v>134883</v>
      </c>
      <c r="I71" s="58"/>
    </row>
    <row r="72" spans="1:9" s="18" customFormat="1" x14ac:dyDescent="0.2">
      <c r="A72" s="20"/>
      <c r="D72" s="21"/>
      <c r="E72" s="21"/>
    </row>
    <row r="73" spans="1:9" s="18" customFormat="1" x14ac:dyDescent="0.2">
      <c r="A73" s="20"/>
      <c r="D73" s="21"/>
      <c r="E73" s="21"/>
    </row>
    <row r="74" spans="1:9" s="18" customFormat="1" x14ac:dyDescent="0.2">
      <c r="A74" s="20"/>
      <c r="D74" s="21"/>
      <c r="E74" s="21"/>
    </row>
    <row r="75" spans="1:9" s="18" customFormat="1" x14ac:dyDescent="0.2">
      <c r="A75" s="20"/>
      <c r="D75" s="21"/>
      <c r="E75" s="21"/>
    </row>
    <row r="76" spans="1:9" s="18" customFormat="1" x14ac:dyDescent="0.2">
      <c r="A76" s="20"/>
      <c r="D76" s="21"/>
      <c r="E76" s="21"/>
    </row>
    <row r="77" spans="1:9" s="18" customFormat="1" x14ac:dyDescent="0.2">
      <c r="A77" s="20"/>
      <c r="D77" s="21"/>
      <c r="E77" s="21"/>
    </row>
    <row r="78" spans="1:9" s="18" customFormat="1" x14ac:dyDescent="0.2">
      <c r="A78" s="20"/>
      <c r="D78" s="21"/>
      <c r="E78" s="21"/>
    </row>
    <row r="79" spans="1:9" s="18" customFormat="1" x14ac:dyDescent="0.2">
      <c r="A79" s="20"/>
      <c r="D79" s="21"/>
      <c r="E79" s="21"/>
    </row>
    <row r="80" spans="1:9" s="18" customFormat="1" x14ac:dyDescent="0.2">
      <c r="A80" s="20"/>
      <c r="D80" s="21"/>
      <c r="E80" s="21"/>
    </row>
    <row r="81" spans="1:5" s="18" customFormat="1" x14ac:dyDescent="0.2">
      <c r="A81" s="20"/>
      <c r="D81" s="21"/>
      <c r="E81" s="21"/>
    </row>
    <row r="82" spans="1:5" s="18" customFormat="1" x14ac:dyDescent="0.2">
      <c r="A82" s="20"/>
      <c r="D82" s="21"/>
      <c r="E82" s="21"/>
    </row>
    <row r="83" spans="1:5" s="18" customFormat="1" x14ac:dyDescent="0.2">
      <c r="A83" s="20"/>
      <c r="D83" s="21"/>
      <c r="E83" s="21"/>
    </row>
    <row r="84" spans="1:5" s="18" customFormat="1" x14ac:dyDescent="0.2">
      <c r="A84" s="20"/>
      <c r="D84" s="21"/>
      <c r="E84" s="21"/>
    </row>
    <row r="85" spans="1:5" s="18" customFormat="1" x14ac:dyDescent="0.2">
      <c r="A85" s="20"/>
      <c r="D85" s="21"/>
      <c r="E85" s="21"/>
    </row>
    <row r="86" spans="1:5" s="18" customFormat="1" x14ac:dyDescent="0.2">
      <c r="A86" s="20"/>
      <c r="D86" s="21"/>
      <c r="E86" s="21"/>
    </row>
    <row r="87" spans="1:5" s="18" customFormat="1" x14ac:dyDescent="0.2">
      <c r="A87" s="20"/>
      <c r="D87" s="21"/>
      <c r="E87" s="21"/>
    </row>
    <row r="88" spans="1:5" s="18" customFormat="1" x14ac:dyDescent="0.2">
      <c r="A88" s="20"/>
      <c r="D88" s="21"/>
      <c r="E88" s="21"/>
    </row>
    <row r="89" spans="1:5" s="18" customFormat="1" x14ac:dyDescent="0.2">
      <c r="A89" s="20"/>
      <c r="D89" s="21"/>
      <c r="E89" s="21"/>
    </row>
    <row r="90" spans="1:5" s="18" customFormat="1" x14ac:dyDescent="0.2">
      <c r="A90" s="20"/>
      <c r="D90" s="21"/>
      <c r="E90" s="21"/>
    </row>
    <row r="91" spans="1:5" s="18" customFormat="1" x14ac:dyDescent="0.2">
      <c r="A91" s="20"/>
      <c r="D91" s="21"/>
      <c r="E91" s="21"/>
    </row>
    <row r="92" spans="1:5" s="18" customFormat="1" x14ac:dyDescent="0.2">
      <c r="A92" s="20"/>
      <c r="D92" s="21"/>
      <c r="E92" s="21"/>
    </row>
    <row r="93" spans="1:5" s="18" customFormat="1" x14ac:dyDescent="0.2">
      <c r="A93" s="20"/>
      <c r="D93" s="21"/>
      <c r="E93" s="21"/>
    </row>
    <row r="94" spans="1:5" s="18" customFormat="1" x14ac:dyDescent="0.2">
      <c r="A94" s="20"/>
      <c r="D94" s="21"/>
      <c r="E94" s="21"/>
    </row>
    <row r="95" spans="1:5" s="18" customFormat="1" x14ac:dyDescent="0.2">
      <c r="A95" s="20"/>
      <c r="D95" s="21"/>
      <c r="E95" s="21"/>
    </row>
    <row r="96" spans="1:5" s="18" customFormat="1" x14ac:dyDescent="0.2">
      <c r="A96" s="20"/>
      <c r="D96" s="21"/>
      <c r="E96" s="21"/>
    </row>
    <row r="97" spans="1:5" s="18" customFormat="1" x14ac:dyDescent="0.2">
      <c r="A97" s="20"/>
      <c r="D97" s="21"/>
      <c r="E97" s="21"/>
    </row>
    <row r="98" spans="1:5" s="18" customFormat="1" x14ac:dyDescent="0.2">
      <c r="A98" s="20"/>
      <c r="D98" s="21"/>
      <c r="E98" s="21"/>
    </row>
    <row r="99" spans="1:5" s="18" customFormat="1" x14ac:dyDescent="0.2">
      <c r="A99" s="20"/>
      <c r="D99" s="21"/>
      <c r="E99" s="21"/>
    </row>
    <row r="100" spans="1:5" s="18" customFormat="1" x14ac:dyDescent="0.2">
      <c r="A100" s="20"/>
      <c r="D100" s="21"/>
      <c r="E100" s="21"/>
    </row>
    <row r="101" spans="1:5" s="18" customFormat="1" x14ac:dyDescent="0.2">
      <c r="A101" s="20"/>
      <c r="D101" s="21"/>
      <c r="E101" s="21"/>
    </row>
    <row r="102" spans="1:5" s="18" customFormat="1" x14ac:dyDescent="0.2">
      <c r="A102" s="20"/>
      <c r="D102" s="21"/>
      <c r="E102" s="21"/>
    </row>
    <row r="103" spans="1:5" s="18" customFormat="1" x14ac:dyDescent="0.2">
      <c r="A103" s="20"/>
      <c r="D103" s="21"/>
      <c r="E103" s="21"/>
    </row>
    <row r="104" spans="1:5" s="18" customFormat="1" x14ac:dyDescent="0.2">
      <c r="A104" s="20"/>
      <c r="D104" s="21"/>
      <c r="E104" s="21"/>
    </row>
    <row r="105" spans="1:5" s="18" customFormat="1" x14ac:dyDescent="0.2">
      <c r="A105" s="20"/>
      <c r="D105" s="21"/>
      <c r="E105" s="21"/>
    </row>
    <row r="106" spans="1:5" s="18" customFormat="1" x14ac:dyDescent="0.2">
      <c r="A106" s="20"/>
      <c r="D106" s="21"/>
      <c r="E106" s="21"/>
    </row>
    <row r="107" spans="1:5" s="18" customFormat="1" x14ac:dyDescent="0.2">
      <c r="A107" s="20"/>
      <c r="D107" s="21"/>
      <c r="E107" s="21"/>
    </row>
    <row r="108" spans="1:5" s="18" customFormat="1" x14ac:dyDescent="0.2">
      <c r="A108" s="20"/>
      <c r="D108" s="21"/>
      <c r="E108" s="21"/>
    </row>
    <row r="109" spans="1:5" s="18" customFormat="1" x14ac:dyDescent="0.2">
      <c r="A109" s="20"/>
      <c r="D109" s="21"/>
      <c r="E109" s="21"/>
    </row>
    <row r="110" spans="1:5" s="18" customFormat="1" x14ac:dyDescent="0.2">
      <c r="A110" s="20"/>
      <c r="D110" s="21"/>
      <c r="E110" s="21"/>
    </row>
    <row r="111" spans="1:5" s="18" customFormat="1" x14ac:dyDescent="0.2">
      <c r="A111" s="20"/>
      <c r="D111" s="21"/>
      <c r="E111" s="21"/>
    </row>
    <row r="112" spans="1:5" s="18" customFormat="1" x14ac:dyDescent="0.2">
      <c r="A112" s="20"/>
      <c r="D112" s="21"/>
      <c r="E112" s="21"/>
    </row>
    <row r="113" spans="1:5" s="18" customFormat="1" x14ac:dyDescent="0.2">
      <c r="A113" s="20"/>
      <c r="D113" s="21"/>
      <c r="E113" s="21"/>
    </row>
    <row r="114" spans="1:5" s="18" customFormat="1" x14ac:dyDescent="0.2">
      <c r="A114" s="20"/>
      <c r="D114" s="21"/>
      <c r="E114" s="21"/>
    </row>
    <row r="115" spans="1:5" s="18" customFormat="1" x14ac:dyDescent="0.2">
      <c r="A115" s="20"/>
      <c r="D115" s="21"/>
      <c r="E115" s="21"/>
    </row>
    <row r="116" spans="1:5" s="18" customFormat="1" x14ac:dyDescent="0.2">
      <c r="A116" s="20"/>
      <c r="D116" s="21"/>
      <c r="E116" s="21"/>
    </row>
    <row r="117" spans="1:5" s="18" customFormat="1" x14ac:dyDescent="0.2">
      <c r="A117" s="20"/>
      <c r="D117" s="21"/>
      <c r="E117" s="21"/>
    </row>
    <row r="118" spans="1:5" s="18" customFormat="1" x14ac:dyDescent="0.2">
      <c r="A118" s="20"/>
      <c r="D118" s="21"/>
      <c r="E118" s="21"/>
    </row>
    <row r="119" spans="1:5" s="18" customFormat="1" x14ac:dyDescent="0.2">
      <c r="A119" s="20"/>
      <c r="D119" s="21"/>
      <c r="E119" s="21"/>
    </row>
    <row r="120" spans="1:5" s="18" customFormat="1" x14ac:dyDescent="0.2">
      <c r="A120" s="20"/>
      <c r="D120" s="21"/>
      <c r="E120" s="21"/>
    </row>
    <row r="121" spans="1:5" s="18" customFormat="1" x14ac:dyDescent="0.2">
      <c r="A121" s="20"/>
      <c r="D121" s="21"/>
      <c r="E121" s="21"/>
    </row>
    <row r="122" spans="1:5" s="18" customFormat="1" x14ac:dyDescent="0.2">
      <c r="A122" s="20"/>
      <c r="D122" s="21"/>
      <c r="E122" s="21"/>
    </row>
    <row r="123" spans="1:5" s="18" customFormat="1" x14ac:dyDescent="0.2">
      <c r="A123" s="20"/>
      <c r="D123" s="21"/>
      <c r="E123" s="21"/>
    </row>
    <row r="124" spans="1:5" s="18" customFormat="1" x14ac:dyDescent="0.2">
      <c r="A124" s="20"/>
      <c r="D124" s="21"/>
      <c r="E124" s="21"/>
    </row>
    <row r="125" spans="1:5" s="18" customFormat="1" x14ac:dyDescent="0.2">
      <c r="A125" s="20"/>
      <c r="D125" s="21"/>
      <c r="E125" s="21"/>
    </row>
    <row r="126" spans="1:5" s="18" customFormat="1" x14ac:dyDescent="0.2">
      <c r="A126" s="20"/>
      <c r="D126" s="21"/>
      <c r="E126" s="21"/>
    </row>
    <row r="127" spans="1:5" s="18" customFormat="1" x14ac:dyDescent="0.2">
      <c r="A127" s="20"/>
      <c r="D127" s="21"/>
      <c r="E127" s="21"/>
    </row>
    <row r="128" spans="1:5" s="18" customFormat="1" x14ac:dyDescent="0.2">
      <c r="A128" s="20"/>
      <c r="D128" s="21"/>
      <c r="E128" s="21"/>
    </row>
    <row r="129" spans="1:5" s="18" customFormat="1" x14ac:dyDescent="0.2">
      <c r="A129" s="20"/>
      <c r="D129" s="21"/>
      <c r="E129" s="21"/>
    </row>
    <row r="130" spans="1:5" s="18" customFormat="1" x14ac:dyDescent="0.2">
      <c r="A130" s="20"/>
      <c r="D130" s="21"/>
      <c r="E130" s="21"/>
    </row>
    <row r="131" spans="1:5" s="18" customFormat="1" x14ac:dyDescent="0.2">
      <c r="A131" s="20"/>
      <c r="D131" s="21"/>
      <c r="E131" s="21"/>
    </row>
    <row r="132" spans="1:5" s="18" customFormat="1" x14ac:dyDescent="0.2">
      <c r="A132" s="20"/>
      <c r="D132" s="21"/>
      <c r="E132" s="21"/>
    </row>
    <row r="133" spans="1:5" s="18" customFormat="1" x14ac:dyDescent="0.2">
      <c r="A133" s="20"/>
      <c r="D133" s="21"/>
      <c r="E133" s="21"/>
    </row>
    <row r="134" spans="1:5" s="18" customFormat="1" x14ac:dyDescent="0.2">
      <c r="A134" s="20"/>
      <c r="D134" s="21"/>
      <c r="E134" s="21"/>
    </row>
    <row r="135" spans="1:5" s="18" customFormat="1" x14ac:dyDescent="0.2">
      <c r="A135" s="20"/>
      <c r="D135" s="21"/>
      <c r="E135" s="21"/>
    </row>
    <row r="136" spans="1:5" s="18" customFormat="1" x14ac:dyDescent="0.2">
      <c r="A136" s="20"/>
      <c r="D136" s="21"/>
      <c r="E136" s="21"/>
    </row>
    <row r="137" spans="1:5" s="18" customFormat="1" x14ac:dyDescent="0.2">
      <c r="A137" s="20"/>
      <c r="D137" s="21"/>
      <c r="E137" s="21"/>
    </row>
    <row r="138" spans="1:5" s="18" customFormat="1" x14ac:dyDescent="0.2">
      <c r="A138" s="20"/>
      <c r="D138" s="21"/>
      <c r="E138" s="21"/>
    </row>
    <row r="139" spans="1:5" s="18" customFormat="1" x14ac:dyDescent="0.2">
      <c r="A139" s="20"/>
      <c r="D139" s="21"/>
      <c r="E139" s="21"/>
    </row>
    <row r="140" spans="1:5" s="18" customFormat="1" x14ac:dyDescent="0.2">
      <c r="A140" s="20"/>
      <c r="D140" s="21"/>
      <c r="E140" s="21"/>
    </row>
    <row r="141" spans="1:5" s="18" customFormat="1" x14ac:dyDescent="0.2">
      <c r="A141" s="20"/>
      <c r="D141" s="21"/>
      <c r="E141" s="21"/>
    </row>
    <row r="142" spans="1:5" s="18" customFormat="1" x14ac:dyDescent="0.2">
      <c r="A142" s="20"/>
      <c r="D142" s="21"/>
      <c r="E142" s="21"/>
    </row>
    <row r="143" spans="1:5" s="18" customFormat="1" x14ac:dyDescent="0.2">
      <c r="A143" s="20"/>
      <c r="D143" s="21"/>
      <c r="E143" s="21"/>
    </row>
    <row r="144" spans="1:5" s="18" customFormat="1" x14ac:dyDescent="0.2">
      <c r="A144" s="20"/>
      <c r="D144" s="21"/>
      <c r="E144" s="21"/>
    </row>
    <row r="145" spans="1:5" s="18" customFormat="1" x14ac:dyDescent="0.2">
      <c r="A145" s="20"/>
      <c r="D145" s="21"/>
      <c r="E145" s="21"/>
    </row>
    <row r="146" spans="1:5" s="18" customFormat="1" x14ac:dyDescent="0.2">
      <c r="A146" s="20"/>
      <c r="D146" s="21"/>
      <c r="E146" s="21"/>
    </row>
    <row r="147" spans="1:5" s="18" customFormat="1" x14ac:dyDescent="0.2">
      <c r="A147" s="20"/>
      <c r="D147" s="21"/>
      <c r="E147" s="21"/>
    </row>
    <row r="148" spans="1:5" s="18" customFormat="1" x14ac:dyDescent="0.2">
      <c r="A148" s="20"/>
      <c r="D148" s="21"/>
      <c r="E148" s="21"/>
    </row>
    <row r="149" spans="1:5" s="18" customFormat="1" x14ac:dyDescent="0.2">
      <c r="A149" s="20"/>
      <c r="D149" s="21"/>
      <c r="E149" s="21"/>
    </row>
    <row r="150" spans="1:5" s="18" customFormat="1" x14ac:dyDescent="0.2">
      <c r="A150" s="20"/>
      <c r="D150" s="21"/>
      <c r="E150" s="21"/>
    </row>
    <row r="151" spans="1:5" s="18" customFormat="1" x14ac:dyDescent="0.2">
      <c r="A151" s="20"/>
      <c r="D151" s="21"/>
      <c r="E151" s="21"/>
    </row>
    <row r="152" spans="1:5" s="18" customFormat="1" x14ac:dyDescent="0.2">
      <c r="A152" s="20"/>
      <c r="D152" s="21"/>
      <c r="E152" s="21"/>
    </row>
    <row r="153" spans="1:5" s="18" customFormat="1" x14ac:dyDescent="0.2">
      <c r="A153" s="20"/>
      <c r="D153" s="21"/>
      <c r="E153" s="21"/>
    </row>
    <row r="154" spans="1:5" s="18" customFormat="1" x14ac:dyDescent="0.2">
      <c r="A154" s="20"/>
      <c r="D154" s="21"/>
      <c r="E154" s="21"/>
    </row>
    <row r="155" spans="1:5" s="18" customFormat="1" x14ac:dyDescent="0.2">
      <c r="A155" s="20"/>
      <c r="D155" s="21"/>
      <c r="E155" s="21"/>
    </row>
    <row r="156" spans="1:5" s="18" customFormat="1" x14ac:dyDescent="0.2">
      <c r="A156" s="20"/>
      <c r="D156" s="21"/>
      <c r="E156" s="21"/>
    </row>
    <row r="157" spans="1:5" s="18" customFormat="1" x14ac:dyDescent="0.2">
      <c r="A157" s="20"/>
      <c r="D157" s="21"/>
      <c r="E157" s="21"/>
    </row>
    <row r="158" spans="1:5" s="18" customFormat="1" x14ac:dyDescent="0.2">
      <c r="A158" s="20"/>
      <c r="D158" s="21"/>
      <c r="E158" s="21"/>
    </row>
    <row r="159" spans="1:5" s="18" customFormat="1" x14ac:dyDescent="0.2">
      <c r="A159" s="20"/>
      <c r="D159" s="21"/>
      <c r="E159" s="21"/>
    </row>
    <row r="160" spans="1:5" s="18" customFormat="1" x14ac:dyDescent="0.2">
      <c r="A160" s="20"/>
      <c r="D160" s="21"/>
      <c r="E160" s="21"/>
    </row>
    <row r="161" spans="1:5" s="18" customFormat="1" x14ac:dyDescent="0.2">
      <c r="A161" s="20"/>
      <c r="D161" s="21"/>
      <c r="E161" s="21"/>
    </row>
    <row r="162" spans="1:5" s="18" customFormat="1" x14ac:dyDescent="0.2">
      <c r="A162" s="20"/>
      <c r="D162" s="21"/>
      <c r="E162" s="21"/>
    </row>
    <row r="163" spans="1:5" s="18" customFormat="1" x14ac:dyDescent="0.2">
      <c r="A163" s="20"/>
      <c r="D163" s="21"/>
      <c r="E163" s="21"/>
    </row>
    <row r="164" spans="1:5" s="18" customFormat="1" x14ac:dyDescent="0.2">
      <c r="A164" s="20"/>
      <c r="D164" s="21"/>
      <c r="E164" s="21"/>
    </row>
    <row r="165" spans="1:5" s="18" customFormat="1" x14ac:dyDescent="0.2">
      <c r="A165" s="20"/>
      <c r="D165" s="21"/>
      <c r="E165" s="21"/>
    </row>
    <row r="166" spans="1:5" s="18" customFormat="1" x14ac:dyDescent="0.2">
      <c r="A166" s="20"/>
      <c r="D166" s="21"/>
      <c r="E166" s="21"/>
    </row>
    <row r="167" spans="1:5" s="18" customFormat="1" x14ac:dyDescent="0.2">
      <c r="A167" s="20"/>
      <c r="D167" s="21"/>
      <c r="E167" s="21"/>
    </row>
    <row r="168" spans="1:5" s="18" customFormat="1" x14ac:dyDescent="0.2">
      <c r="A168" s="20"/>
      <c r="D168" s="21"/>
      <c r="E168" s="21"/>
    </row>
    <row r="169" spans="1:5" s="18" customFormat="1" x14ac:dyDescent="0.2">
      <c r="A169" s="20"/>
      <c r="D169" s="21"/>
      <c r="E169" s="21"/>
    </row>
    <row r="170" spans="1:5" s="18" customFormat="1" x14ac:dyDescent="0.2">
      <c r="A170" s="20"/>
      <c r="D170" s="21"/>
      <c r="E170" s="21"/>
    </row>
    <row r="171" spans="1:5" s="18" customFormat="1" x14ac:dyDescent="0.2">
      <c r="A171" s="20"/>
      <c r="D171" s="21"/>
      <c r="E171" s="21"/>
    </row>
    <row r="172" spans="1:5" s="18" customFormat="1" x14ac:dyDescent="0.2">
      <c r="A172" s="20"/>
      <c r="D172" s="21"/>
      <c r="E172" s="21"/>
    </row>
    <row r="173" spans="1:5" s="18" customFormat="1" x14ac:dyDescent="0.2">
      <c r="A173" s="20"/>
      <c r="D173" s="21"/>
      <c r="E173" s="21"/>
    </row>
    <row r="174" spans="1:5" s="18" customFormat="1" x14ac:dyDescent="0.2">
      <c r="A174" s="20"/>
      <c r="D174" s="21"/>
      <c r="E174" s="21"/>
    </row>
    <row r="175" spans="1:5" s="18" customFormat="1" x14ac:dyDescent="0.2">
      <c r="A175" s="20"/>
      <c r="D175" s="21"/>
      <c r="E175" s="21"/>
    </row>
    <row r="176" spans="1:5" s="18" customFormat="1" x14ac:dyDescent="0.2">
      <c r="A176" s="20"/>
      <c r="D176" s="21"/>
      <c r="E176" s="21"/>
    </row>
    <row r="177" spans="1:5" s="18" customFormat="1" x14ac:dyDescent="0.2">
      <c r="A177" s="20"/>
      <c r="D177" s="21"/>
      <c r="E177" s="21"/>
    </row>
    <row r="178" spans="1:5" s="18" customFormat="1" x14ac:dyDescent="0.2">
      <c r="A178" s="20"/>
      <c r="D178" s="21"/>
      <c r="E178" s="21"/>
    </row>
    <row r="179" spans="1:5" s="18" customFormat="1" x14ac:dyDescent="0.2">
      <c r="A179" s="20"/>
      <c r="D179" s="21"/>
      <c r="E179" s="21"/>
    </row>
    <row r="180" spans="1:5" s="18" customFormat="1" x14ac:dyDescent="0.2">
      <c r="A180" s="20"/>
      <c r="D180" s="21"/>
      <c r="E180" s="21"/>
    </row>
    <row r="181" spans="1:5" s="18" customFormat="1" x14ac:dyDescent="0.2">
      <c r="A181" s="20"/>
      <c r="D181" s="21"/>
      <c r="E181" s="21"/>
    </row>
    <row r="182" spans="1:5" s="18" customFormat="1" x14ac:dyDescent="0.2">
      <c r="A182" s="20"/>
      <c r="D182" s="21"/>
      <c r="E182" s="21"/>
    </row>
    <row r="183" spans="1:5" s="18" customFormat="1" x14ac:dyDescent="0.2">
      <c r="A183" s="20"/>
      <c r="D183" s="21"/>
      <c r="E183" s="21"/>
    </row>
    <row r="184" spans="1:5" s="18" customFormat="1" x14ac:dyDescent="0.2">
      <c r="A184" s="20"/>
      <c r="D184" s="21"/>
      <c r="E184" s="21"/>
    </row>
    <row r="185" spans="1:5" s="18" customFormat="1" x14ac:dyDescent="0.2">
      <c r="A185" s="20"/>
      <c r="D185" s="21"/>
      <c r="E185" s="21"/>
    </row>
    <row r="186" spans="1:5" s="18" customFormat="1" x14ac:dyDescent="0.2">
      <c r="A186" s="20"/>
      <c r="D186" s="21"/>
      <c r="E186" s="21"/>
    </row>
    <row r="187" spans="1:5" s="18" customFormat="1" x14ac:dyDescent="0.2">
      <c r="A187" s="20"/>
      <c r="D187" s="21"/>
      <c r="E187" s="21"/>
    </row>
    <row r="188" spans="1:5" s="18" customFormat="1" x14ac:dyDescent="0.2">
      <c r="A188" s="20"/>
      <c r="D188" s="21"/>
      <c r="E188" s="21"/>
    </row>
    <row r="189" spans="1:5" s="18" customFormat="1" x14ac:dyDescent="0.2">
      <c r="A189" s="20"/>
      <c r="D189" s="21"/>
      <c r="E189" s="21"/>
    </row>
    <row r="190" spans="1:5" s="18" customFormat="1" x14ac:dyDescent="0.2">
      <c r="A190" s="20"/>
      <c r="D190" s="21"/>
      <c r="E190" s="21"/>
    </row>
    <row r="191" spans="1:5" s="18" customFormat="1" x14ac:dyDescent="0.2">
      <c r="A191" s="20"/>
      <c r="D191" s="21"/>
      <c r="E191" s="21"/>
    </row>
    <row r="192" spans="1:5" s="18" customFormat="1" x14ac:dyDescent="0.2">
      <c r="A192" s="20"/>
      <c r="D192" s="21"/>
      <c r="E192" s="21"/>
    </row>
    <row r="193" spans="1:5" s="18" customFormat="1" x14ac:dyDescent="0.2">
      <c r="A193" s="20"/>
      <c r="D193" s="21"/>
      <c r="E193" s="21"/>
    </row>
    <row r="194" spans="1:5" s="18" customFormat="1" x14ac:dyDescent="0.2">
      <c r="A194" s="20"/>
      <c r="D194" s="21"/>
      <c r="E194" s="21"/>
    </row>
    <row r="195" spans="1:5" s="18" customFormat="1" x14ac:dyDescent="0.2">
      <c r="A195" s="20"/>
      <c r="D195" s="21"/>
      <c r="E195" s="21"/>
    </row>
    <row r="196" spans="1:5" s="18" customFormat="1" x14ac:dyDescent="0.2">
      <c r="A196" s="20"/>
      <c r="D196" s="21"/>
      <c r="E196" s="21"/>
    </row>
    <row r="197" spans="1:5" s="18" customFormat="1" x14ac:dyDescent="0.2">
      <c r="A197" s="20"/>
      <c r="D197" s="21"/>
      <c r="E197" s="21"/>
    </row>
    <row r="198" spans="1:5" s="18" customFormat="1" x14ac:dyDescent="0.2">
      <c r="A198" s="20"/>
      <c r="D198" s="21"/>
      <c r="E198" s="21"/>
    </row>
    <row r="199" spans="1:5" s="18" customFormat="1" x14ac:dyDescent="0.2">
      <c r="A199" s="20"/>
      <c r="D199" s="21"/>
      <c r="E199" s="21"/>
    </row>
    <row r="200" spans="1:5" s="18" customFormat="1" x14ac:dyDescent="0.2">
      <c r="A200" s="20"/>
      <c r="D200" s="21"/>
      <c r="E200" s="21"/>
    </row>
    <row r="201" spans="1:5" s="18" customFormat="1" x14ac:dyDescent="0.2">
      <c r="A201" s="20"/>
      <c r="D201" s="21"/>
      <c r="E201" s="21"/>
    </row>
    <row r="202" spans="1:5" s="18" customFormat="1" x14ac:dyDescent="0.2">
      <c r="A202" s="20"/>
      <c r="D202" s="21"/>
      <c r="E202" s="21"/>
    </row>
    <row r="203" spans="1:5" s="18" customFormat="1" x14ac:dyDescent="0.2">
      <c r="A203" s="20"/>
      <c r="D203" s="21"/>
      <c r="E203" s="21"/>
    </row>
    <row r="204" spans="1:5" s="18" customFormat="1" x14ac:dyDescent="0.2">
      <c r="A204" s="20"/>
      <c r="D204" s="21"/>
      <c r="E204" s="21"/>
    </row>
    <row r="205" spans="1:5" s="18" customFormat="1" x14ac:dyDescent="0.2">
      <c r="A205" s="20"/>
      <c r="D205" s="21"/>
      <c r="E205" s="21"/>
    </row>
    <row r="206" spans="1:5" s="18" customFormat="1" x14ac:dyDescent="0.2">
      <c r="A206" s="20"/>
      <c r="D206" s="21"/>
      <c r="E206" s="21"/>
    </row>
    <row r="207" spans="1:5" s="18" customFormat="1" x14ac:dyDescent="0.2">
      <c r="A207" s="20"/>
      <c r="D207" s="21"/>
      <c r="E207" s="21"/>
    </row>
  </sheetData>
  <mergeCells count="30">
    <mergeCell ref="A35:I35"/>
    <mergeCell ref="I43:I48"/>
    <mergeCell ref="I49:I50"/>
    <mergeCell ref="I28:I32"/>
    <mergeCell ref="A7:G7"/>
    <mergeCell ref="A8:G8"/>
    <mergeCell ref="I9:I17"/>
    <mergeCell ref="A19:G19"/>
    <mergeCell ref="I20:I24"/>
    <mergeCell ref="A1:I1"/>
    <mergeCell ref="A3:I3"/>
    <mergeCell ref="A5:A6"/>
    <mergeCell ref="B5:B6"/>
    <mergeCell ref="C5:C6"/>
    <mergeCell ref="D5:D6"/>
    <mergeCell ref="F5:F6"/>
    <mergeCell ref="G5:G6"/>
    <mergeCell ref="I5:I6"/>
    <mergeCell ref="H5:H6"/>
    <mergeCell ref="E5:E6"/>
    <mergeCell ref="A60:E60"/>
    <mergeCell ref="I64:I69"/>
    <mergeCell ref="I61:I62"/>
    <mergeCell ref="A36:G36"/>
    <mergeCell ref="I37:I38"/>
    <mergeCell ref="A39:E39"/>
    <mergeCell ref="I40:I42"/>
    <mergeCell ref="A52:I52"/>
    <mergeCell ref="A53:G53"/>
    <mergeCell ref="I54:I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2021-06-28T03:47:34Z</dcterms:modified>
</cp:coreProperties>
</file>